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Disciplina Financiera\"/>
    </mc:Choice>
  </mc:AlternateContent>
  <xr:revisionPtr revIDLastSave="0" documentId="8_{F13447D5-76DC-406E-A0F8-184ED0D01D05}" xr6:coauthVersionLast="47" xr6:coauthVersionMax="47" xr10:uidLastSave="{00000000-0000-0000-0000-000000000000}"/>
  <bookViews>
    <workbookView xWindow="-108" yWindow="-108" windowWidth="23256" windowHeight="12456" xr2:uid="{FDAB3EA4-1142-4068-8E0F-118ED816BF4D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Hoja1!$B$47</definedName>
    <definedName name="GASTO_E_FIN_02">Hoja1!$C$47</definedName>
    <definedName name="GASTO_E_FIN_03">Hoja1!$D$47</definedName>
    <definedName name="GASTO_E_FIN_04">Hoja1!$E$47</definedName>
    <definedName name="GASTO_E_FIN_05">Hoja1!$F$47</definedName>
    <definedName name="GASTO_E_FIN_06">Hoja1!$G$47</definedName>
    <definedName name="GASTO_E_T1">Hoja1!$B$36</definedName>
    <definedName name="GASTO_E_T2">Hoja1!$C$36</definedName>
    <definedName name="GASTO_E_T3">Hoja1!$D$36</definedName>
    <definedName name="GASTO_E_T4">Hoja1!$E$36</definedName>
    <definedName name="GASTO_E_T5">Hoja1!$F$36</definedName>
    <definedName name="GASTO_E_T6">Hoja1!$G$36</definedName>
    <definedName name="GASTO_NE_FIN_01">Hoja1!$B$35</definedName>
    <definedName name="GASTO_NE_FIN_02">Hoja1!$C$35</definedName>
    <definedName name="GASTO_NE_FIN_03">Hoja1!$D$35</definedName>
    <definedName name="GASTO_NE_FIN_04">Hoja1!$E$35</definedName>
    <definedName name="GASTO_NE_FIN_05">Hoja1!$F$35</definedName>
    <definedName name="GASTO_NE_FIN_06">Hoja1!$G$35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_xlnm.Print_Titles" localSheetId="0">Hoja1!$1:$8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5" i="1" l="1"/>
  <c r="G44" i="1"/>
  <c r="G43" i="1"/>
  <c r="G42" i="1"/>
  <c r="G41" i="1"/>
  <c r="G36" i="1" s="1"/>
  <c r="G40" i="1"/>
  <c r="G39" i="1"/>
  <c r="G38" i="1"/>
  <c r="G37" i="1"/>
  <c r="F36" i="1"/>
  <c r="E36" i="1"/>
  <c r="D36" i="1"/>
  <c r="C36" i="1"/>
  <c r="B36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F9" i="1"/>
  <c r="F48" i="1" s="1"/>
  <c r="E9" i="1"/>
  <c r="E48" i="1" s="1"/>
  <c r="D9" i="1"/>
  <c r="D48" i="1" s="1"/>
  <c r="C9" i="1"/>
  <c r="C48" i="1" s="1"/>
  <c r="B9" i="1"/>
  <c r="B48" i="1" s="1"/>
  <c r="A5" i="1"/>
  <c r="A2" i="1"/>
  <c r="G48" i="1" l="1"/>
</calcChain>
</file>

<file path=xl/sharedStrings.xml><?xml version="1.0" encoding="utf-8"?>
<sst xmlns="http://schemas.openxmlformats.org/spreadsheetml/2006/main" count="51" uniqueCount="42">
  <si>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</si>
  <si>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</si>
  <si>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</si>
  <si>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</si>
  <si>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</si>
  <si>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</si>
  <si>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</si>
  <si>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</si>
  <si>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</si>
  <si>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</si>
  <si>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</si>
  <si>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</si>
  <si>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</si>
  <si>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 xml:space="preserve">    31111-A001  PRESIDENTE MUNICIPAL</t>
  </si>
  <si>
    <t xml:space="preserve">    31111-A004  PRESIDENCIA MUNICIPAL</t>
  </si>
  <si>
    <t xml:space="preserve">    31111-A006  H. AYUNTAMIENTO</t>
  </si>
  <si>
    <t xml:space="preserve">    31111-A007  SECRETARIA DE AYUNTA</t>
  </si>
  <si>
    <t xml:space="preserve">    31111-C100  FESTIVIDADES Y CELEB</t>
  </si>
  <si>
    <t xml:space="preserve">    31111-C101  TESORERÍA MUNICIPAL</t>
  </si>
  <si>
    <t xml:space="preserve">    31111-C105  TRANSFERENCIAS Y OTR</t>
  </si>
  <si>
    <t xml:space="preserve">    31111-C106  DIR MPAL DE TURISMO</t>
  </si>
  <si>
    <t xml:space="preserve">    31111-C108  DEPTO DE INFORMATICA</t>
  </si>
  <si>
    <t xml:space="preserve">    31111-C109  INST MAL JUVENTUD</t>
  </si>
  <si>
    <t xml:space="preserve">    31111-C209  DIR SERVICIOS PUBLIC</t>
  </si>
  <si>
    <t xml:space="preserve">    31111-C306  PROGRAMA LICENCIAS D</t>
  </si>
  <si>
    <t xml:space="preserve">    31111-C307  COMISARIA DE SEG PUB</t>
  </si>
  <si>
    <t xml:space="preserve">    31111-C308  DIR MOVILIDAD MPAL</t>
  </si>
  <si>
    <t xml:space="preserve">    31111-C402  DIR DE OBRAS PUB</t>
  </si>
  <si>
    <t xml:space="preserve">    31111-C406  DIR MEDIO AMB Y ECOL</t>
  </si>
  <si>
    <t xml:space="preserve">    31111-C407  DIR DE PLANEACION</t>
  </si>
  <si>
    <t xml:space="preserve">    31111-C408  ASENTAMIENTOS HUMANO</t>
  </si>
  <si>
    <t xml:space="preserve">    31111-C608  DIRECCION DE AGUA PO</t>
  </si>
  <si>
    <t xml:space="preserve">    31111-C701  DIR DE DES SOCIAL</t>
  </si>
  <si>
    <t xml:space="preserve">    31111-C706  DIRECCION DE EDUCACI</t>
  </si>
  <si>
    <t xml:space="preserve">    31111-C709  INST D LA MUJER YURI</t>
  </si>
  <si>
    <t xml:space="preserve">    31111-C710  DIR CASA D LA CULTUR</t>
  </si>
  <si>
    <t xml:space="preserve">    31111-C711  DIR ATN AL MIGRANTE</t>
  </si>
  <si>
    <t xml:space="preserve">    31111-C801  CONTRALORIA MUNICIPAL</t>
  </si>
  <si>
    <t>*</t>
  </si>
  <si>
    <t>II. Gasto Etiquetado (II=A+B+C+D+E+F+G+H)</t>
  </si>
  <si>
    <t xml:space="preserve">    31111-C606  AGUA POTABLE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</si>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</sst>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TRANSPARENCIA\2022\titulo%20V\2do%20trim%202022\0361_IDF_MYUR_000_2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C956F-0570-44E0-8BE0-1D358110FC14}">
  <dimension ref="A1:G50"/>
  <sheetViews>
    <sheetView tabSelected="1" view="pageBreakPreview" zoomScale="60" zoomScaleNormal="100" workbookViewId="0">
      <selection sqref="A1:G1"/>
    </sheetView>
  </sheetViews>
  <sheetFormatPr baseColWidth="10" defaultColWidth="0" defaultRowHeight="0" zeroHeight="1" x14ac:dyDescent="0.3"/>
  <cols>
    <col min="1" max="1" width="59.33203125" customWidth="1"/>
    <col min="2" max="6" width="20.6640625" customWidth="1"/>
    <col min="7" max="7" width="18.33203125" customWidth="1"/>
    <col min="8" max="16384" width="10.6640625" hidden="1"/>
  </cols>
  <sheetData>
    <row r="1" spans="1:7" ht="56.2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14.4" x14ac:dyDescent="0.3">
      <c r="A2" s="2" t="str">
        <f>ENTE_PUBLICO_A</f>
        <v>MUNICIPIO DE YURIRIA, Gobierno del Estado de Guanajuato (a)</v>
      </c>
      <c r="B2" s="3"/>
      <c r="C2" s="3"/>
      <c r="D2" s="3"/>
      <c r="E2" s="3"/>
      <c r="F2" s="3"/>
      <c r="G2" s="4"/>
    </row>
    <row r="3" spans="1:7" ht="14.4" x14ac:dyDescent="0.3">
      <c r="A3" s="5" t="s">
        <v>1</v>
      </c>
      <c r="B3" s="6"/>
      <c r="C3" s="6"/>
      <c r="D3" s="6"/>
      <c r="E3" s="6"/>
      <c r="F3" s="6"/>
      <c r="G3" s="7"/>
    </row>
    <row r="4" spans="1:7" ht="14.4" x14ac:dyDescent="0.3">
      <c r="A4" s="5" t="s">
        <v>2</v>
      </c>
      <c r="B4" s="6"/>
      <c r="C4" s="6"/>
      <c r="D4" s="6"/>
      <c r="E4" s="6"/>
      <c r="F4" s="6"/>
      <c r="G4" s="7"/>
    </row>
    <row r="5" spans="1:7" ht="14.4" x14ac:dyDescent="0.3">
      <c r="A5" s="5" t="str">
        <f>TRIMESTRE</f>
        <v>Del 1 de enero al 30 de junio de 2022 (b)</v>
      </c>
      <c r="B5" s="6"/>
      <c r="C5" s="6"/>
      <c r="D5" s="6"/>
      <c r="E5" s="6"/>
      <c r="F5" s="6"/>
      <c r="G5" s="7"/>
    </row>
    <row r="6" spans="1:7" ht="14.4" x14ac:dyDescent="0.3">
      <c r="A6" s="8" t="s">
        <v>3</v>
      </c>
      <c r="B6" s="9"/>
      <c r="C6" s="9"/>
      <c r="D6" s="9"/>
      <c r="E6" s="9"/>
      <c r="F6" s="9"/>
      <c r="G6" s="10"/>
    </row>
    <row r="7" spans="1:7" ht="14.4" x14ac:dyDescent="0.3">
      <c r="A7" s="11" t="s">
        <v>4</v>
      </c>
      <c r="B7" s="12" t="s">
        <v>5</v>
      </c>
      <c r="C7" s="12"/>
      <c r="D7" s="12"/>
      <c r="E7" s="12"/>
      <c r="F7" s="12"/>
      <c r="G7" s="13" t="s">
        <v>6</v>
      </c>
    </row>
    <row r="8" spans="1:7" ht="28.8" x14ac:dyDescent="0.3">
      <c r="A8" s="14"/>
      <c r="B8" s="15" t="s">
        <v>7</v>
      </c>
      <c r="C8" s="16" t="s">
        <v>8</v>
      </c>
      <c r="D8" s="15" t="s">
        <v>9</v>
      </c>
      <c r="E8" s="15" t="s">
        <v>10</v>
      </c>
      <c r="F8" s="15" t="s">
        <v>11</v>
      </c>
      <c r="G8" s="17"/>
    </row>
    <row r="9" spans="1:7" ht="14.4" x14ac:dyDescent="0.3">
      <c r="A9" s="18" t="s">
        <v>12</v>
      </c>
      <c r="B9" s="19">
        <f>SUM(B10:GASTO_NE_FIN_01)</f>
        <v>156168050.69999999</v>
      </c>
      <c r="C9" s="19">
        <f>SUM(C10:GASTO_NE_FIN_02)</f>
        <v>18929774.260000005</v>
      </c>
      <c r="D9" s="19">
        <f>SUM(D10:GASTO_NE_FIN_03)</f>
        <v>175097824.9600001</v>
      </c>
      <c r="E9" s="19">
        <f>SUM(E10:GASTO_NE_FIN_04)</f>
        <v>82697455.659999996</v>
      </c>
      <c r="F9" s="19">
        <f>SUM(F10:GASTO_NE_FIN_05)</f>
        <v>80790731.49000001</v>
      </c>
      <c r="G9" s="19">
        <f>SUM(G10:GASTO_NE_FIN_06)</f>
        <v>92400369.299999997</v>
      </c>
    </row>
    <row r="10" spans="1:7" s="22" customFormat="1" ht="14.4" x14ac:dyDescent="0.3">
      <c r="A10" s="20" t="s">
        <v>13</v>
      </c>
      <c r="B10" s="21">
        <v>1137530.77</v>
      </c>
      <c r="C10" s="21">
        <v>0</v>
      </c>
      <c r="D10" s="21">
        <v>1137530.77</v>
      </c>
      <c r="E10" s="21">
        <v>528708.86</v>
      </c>
      <c r="F10" s="21">
        <v>528708.86</v>
      </c>
      <c r="G10" s="21">
        <f>D10-E10</f>
        <v>608821.91</v>
      </c>
    </row>
    <row r="11" spans="1:7" s="22" customFormat="1" ht="14.4" x14ac:dyDescent="0.3">
      <c r="A11" s="20" t="s">
        <v>14</v>
      </c>
      <c r="B11" s="21">
        <v>31753049.809999999</v>
      </c>
      <c r="C11" s="21">
        <v>7707313.870000001</v>
      </c>
      <c r="D11" s="21">
        <v>39460363.68</v>
      </c>
      <c r="E11" s="21">
        <v>21651733.629999999</v>
      </c>
      <c r="F11" s="21">
        <v>21486633.699999999</v>
      </c>
      <c r="G11" s="21">
        <f t="shared" ref="G11:G34" si="0">D11-E11</f>
        <v>17808630.050000001</v>
      </c>
    </row>
    <row r="12" spans="1:7" s="22" customFormat="1" ht="14.4" x14ac:dyDescent="0.3">
      <c r="A12" s="20" t="s">
        <v>15</v>
      </c>
      <c r="B12" s="21">
        <v>7186482.2199999997</v>
      </c>
      <c r="C12" s="21">
        <v>47000</v>
      </c>
      <c r="D12" s="21">
        <v>7233482.2199999997</v>
      </c>
      <c r="E12" s="21">
        <v>3258391.53</v>
      </c>
      <c r="F12" s="21">
        <v>3250391.53</v>
      </c>
      <c r="G12" s="21">
        <f t="shared" si="0"/>
        <v>3975090.69</v>
      </c>
    </row>
    <row r="13" spans="1:7" s="22" customFormat="1" ht="14.4" x14ac:dyDescent="0.3">
      <c r="A13" s="20" t="s">
        <v>16</v>
      </c>
      <c r="B13" s="21">
        <v>6901961.8300000001</v>
      </c>
      <c r="C13" s="21">
        <v>230802.38999999966</v>
      </c>
      <c r="D13" s="21">
        <v>7132764.2199999997</v>
      </c>
      <c r="E13" s="21">
        <v>3171003.76</v>
      </c>
      <c r="F13" s="21">
        <v>3170533.76</v>
      </c>
      <c r="G13" s="21">
        <f t="shared" si="0"/>
        <v>3961760.46</v>
      </c>
    </row>
    <row r="14" spans="1:7" s="22" customFormat="1" ht="14.4" x14ac:dyDescent="0.3">
      <c r="A14" s="20" t="s">
        <v>17</v>
      </c>
      <c r="B14" s="21">
        <v>8396685.1300000008</v>
      </c>
      <c r="C14" s="21">
        <v>176339.64999999851</v>
      </c>
      <c r="D14" s="21">
        <v>8573024.7799999993</v>
      </c>
      <c r="E14" s="21">
        <v>5015437.5</v>
      </c>
      <c r="F14" s="21">
        <v>5015437.5</v>
      </c>
      <c r="G14" s="21">
        <f t="shared" si="0"/>
        <v>3557587.2799999993</v>
      </c>
    </row>
    <row r="15" spans="1:7" s="22" customFormat="1" ht="14.4" x14ac:dyDescent="0.3">
      <c r="A15" s="20" t="s">
        <v>18</v>
      </c>
      <c r="B15" s="21">
        <v>22385980.27</v>
      </c>
      <c r="C15" s="21">
        <v>676053.83000000194</v>
      </c>
      <c r="D15" s="21">
        <v>23062034.100000001</v>
      </c>
      <c r="E15" s="21">
        <v>11209050.369999999</v>
      </c>
      <c r="F15" s="21">
        <v>11203435.619999999</v>
      </c>
      <c r="G15" s="21">
        <f t="shared" si="0"/>
        <v>11852983.730000002</v>
      </c>
    </row>
    <row r="16" spans="1:7" s="22" customFormat="1" ht="14.4" x14ac:dyDescent="0.3">
      <c r="A16" s="20" t="s">
        <v>19</v>
      </c>
      <c r="B16" s="21">
        <v>10373645.880000001</v>
      </c>
      <c r="C16" s="21">
        <v>-28320.650000000373</v>
      </c>
      <c r="D16" s="21">
        <v>10345325.23</v>
      </c>
      <c r="E16" s="21">
        <v>4503105.6100000003</v>
      </c>
      <c r="F16" s="21">
        <v>4503105.6100000003</v>
      </c>
      <c r="G16" s="21">
        <f t="shared" si="0"/>
        <v>5842219.6200000001</v>
      </c>
    </row>
    <row r="17" spans="1:7" s="22" customFormat="1" ht="14.4" x14ac:dyDescent="0.3">
      <c r="A17" s="20" t="s">
        <v>20</v>
      </c>
      <c r="B17" s="21">
        <v>1109788.22</v>
      </c>
      <c r="C17" s="21">
        <v>670470</v>
      </c>
      <c r="D17" s="21">
        <v>1780258.22</v>
      </c>
      <c r="E17" s="21">
        <v>854549.1</v>
      </c>
      <c r="F17" s="21">
        <v>854549.1</v>
      </c>
      <c r="G17" s="21">
        <f t="shared" si="0"/>
        <v>925709.12</v>
      </c>
    </row>
    <row r="18" spans="1:7" s="22" customFormat="1" ht="14.4" x14ac:dyDescent="0.3">
      <c r="A18" s="20" t="s">
        <v>21</v>
      </c>
      <c r="B18" s="21">
        <v>1894929.04</v>
      </c>
      <c r="C18" s="21">
        <v>542506.10000000009</v>
      </c>
      <c r="D18" s="21">
        <v>2437435.14</v>
      </c>
      <c r="E18" s="21">
        <v>1009470.17</v>
      </c>
      <c r="F18" s="21">
        <v>1009470.17</v>
      </c>
      <c r="G18" s="21">
        <f t="shared" si="0"/>
        <v>1427964.9700000002</v>
      </c>
    </row>
    <row r="19" spans="1:7" s="22" customFormat="1" ht="14.4" x14ac:dyDescent="0.3">
      <c r="A19" s="20" t="s">
        <v>22</v>
      </c>
      <c r="B19" s="21">
        <v>764632.91</v>
      </c>
      <c r="C19" s="21">
        <v>-48980.770000000019</v>
      </c>
      <c r="D19" s="21">
        <v>715652.14</v>
      </c>
      <c r="E19" s="21">
        <v>247715.28</v>
      </c>
      <c r="F19" s="21">
        <v>247715.28</v>
      </c>
      <c r="G19" s="21">
        <f t="shared" si="0"/>
        <v>467936.86</v>
      </c>
    </row>
    <row r="20" spans="1:7" s="22" customFormat="1" ht="14.4" x14ac:dyDescent="0.3">
      <c r="A20" s="20" t="s">
        <v>23</v>
      </c>
      <c r="B20" s="21">
        <v>24167956.41</v>
      </c>
      <c r="C20" s="21">
        <v>5870904.6799999997</v>
      </c>
      <c r="D20" s="21">
        <v>30038861.09</v>
      </c>
      <c r="E20" s="21">
        <v>15193525.57</v>
      </c>
      <c r="F20" s="21">
        <v>13479746.08</v>
      </c>
      <c r="G20" s="21">
        <f t="shared" si="0"/>
        <v>14845335.52</v>
      </c>
    </row>
    <row r="21" spans="1:7" s="22" customFormat="1" ht="14.4" x14ac:dyDescent="0.3">
      <c r="A21" s="20" t="s">
        <v>24</v>
      </c>
      <c r="B21" s="21">
        <v>2071151.78</v>
      </c>
      <c r="C21" s="21">
        <v>250479.97999999975</v>
      </c>
      <c r="D21" s="21">
        <v>2321631.7599999998</v>
      </c>
      <c r="E21" s="21">
        <v>1327117.67</v>
      </c>
      <c r="F21" s="21">
        <v>1317117.67</v>
      </c>
      <c r="G21" s="21">
        <f t="shared" si="0"/>
        <v>994514.08999999985</v>
      </c>
    </row>
    <row r="22" spans="1:7" s="22" customFormat="1" ht="14.4" x14ac:dyDescent="0.3">
      <c r="A22" s="20" t="s">
        <v>25</v>
      </c>
      <c r="B22" s="21">
        <v>4395269.07</v>
      </c>
      <c r="C22" s="21">
        <v>-798904.96000000043</v>
      </c>
      <c r="D22" s="21">
        <v>3596364.11</v>
      </c>
      <c r="E22" s="21">
        <v>348615.77</v>
      </c>
      <c r="F22" s="21">
        <v>348615.77</v>
      </c>
      <c r="G22" s="21">
        <f t="shared" si="0"/>
        <v>3247748.34</v>
      </c>
    </row>
    <row r="23" spans="1:7" s="22" customFormat="1" ht="14.4" x14ac:dyDescent="0.3">
      <c r="A23" s="20" t="s">
        <v>26</v>
      </c>
      <c r="B23" s="21">
        <v>504927.81</v>
      </c>
      <c r="C23" s="21">
        <v>30152.620000000054</v>
      </c>
      <c r="D23" s="21">
        <v>535080.43000000005</v>
      </c>
      <c r="E23" s="21">
        <v>47737.72</v>
      </c>
      <c r="F23" s="21">
        <v>47737.72</v>
      </c>
      <c r="G23" s="21">
        <f t="shared" si="0"/>
        <v>487342.71000000008</v>
      </c>
    </row>
    <row r="24" spans="1:7" s="22" customFormat="1" ht="14.4" x14ac:dyDescent="0.3">
      <c r="A24" s="20" t="s">
        <v>27</v>
      </c>
      <c r="B24" s="21">
        <v>11959054.01</v>
      </c>
      <c r="C24" s="21">
        <v>2125868.9000000004</v>
      </c>
      <c r="D24" s="21">
        <v>14084922.91</v>
      </c>
      <c r="E24" s="21">
        <v>5144175.05</v>
      </c>
      <c r="F24" s="21">
        <v>5144175.05</v>
      </c>
      <c r="G24" s="21">
        <f t="shared" si="0"/>
        <v>8940747.8599999994</v>
      </c>
    </row>
    <row r="25" spans="1:7" s="22" customFormat="1" ht="14.4" x14ac:dyDescent="0.3">
      <c r="A25" s="20" t="s">
        <v>28</v>
      </c>
      <c r="B25" s="21">
        <v>2442440.42</v>
      </c>
      <c r="C25" s="21">
        <v>458689.18000000017</v>
      </c>
      <c r="D25" s="21">
        <v>2901129.6</v>
      </c>
      <c r="E25" s="21">
        <v>1097886.72</v>
      </c>
      <c r="F25" s="21">
        <v>1097886.72</v>
      </c>
      <c r="G25" s="21">
        <f t="shared" si="0"/>
        <v>1803242.8800000001</v>
      </c>
    </row>
    <row r="26" spans="1:7" s="22" customFormat="1" ht="14.4" x14ac:dyDescent="0.3">
      <c r="A26" s="20" t="s">
        <v>29</v>
      </c>
      <c r="B26" s="21">
        <v>526455.29</v>
      </c>
      <c r="C26" s="21">
        <v>157708.76</v>
      </c>
      <c r="D26" s="21">
        <v>684164.05</v>
      </c>
      <c r="E26" s="21">
        <v>255172.75</v>
      </c>
      <c r="F26" s="21">
        <v>255172.75</v>
      </c>
      <c r="G26" s="21">
        <f t="shared" si="0"/>
        <v>428991.30000000005</v>
      </c>
    </row>
    <row r="27" spans="1:7" s="22" customFormat="1" ht="14.4" x14ac:dyDescent="0.3">
      <c r="A27" s="20" t="s">
        <v>30</v>
      </c>
      <c r="B27" s="21">
        <v>242884.21</v>
      </c>
      <c r="C27" s="21">
        <v>30000.000000000029</v>
      </c>
      <c r="D27" s="21">
        <v>272884.21000000002</v>
      </c>
      <c r="E27" s="21">
        <v>121950.47</v>
      </c>
      <c r="F27" s="21">
        <v>121950.47</v>
      </c>
      <c r="G27" s="21">
        <f t="shared" si="0"/>
        <v>150933.74000000002</v>
      </c>
    </row>
    <row r="28" spans="1:7" s="22" customFormat="1" ht="14.4" x14ac:dyDescent="0.3">
      <c r="A28" s="20" t="s">
        <v>31</v>
      </c>
      <c r="B28" s="21">
        <v>6004220.5199999996</v>
      </c>
      <c r="C28" s="21">
        <v>86500.600000000559</v>
      </c>
      <c r="D28" s="21">
        <v>6090721.1200000001</v>
      </c>
      <c r="E28" s="21">
        <v>2784929.37</v>
      </c>
      <c r="F28" s="21">
        <v>2781169.37</v>
      </c>
      <c r="G28" s="21">
        <f t="shared" si="0"/>
        <v>3305791.75</v>
      </c>
    </row>
    <row r="29" spans="1:7" s="22" customFormat="1" ht="14.4" x14ac:dyDescent="0.3">
      <c r="A29" s="20" t="s">
        <v>32</v>
      </c>
      <c r="B29" s="21">
        <v>4949629.84</v>
      </c>
      <c r="C29" s="21">
        <v>733744.96</v>
      </c>
      <c r="D29" s="21">
        <v>5683374.7999999998</v>
      </c>
      <c r="E29" s="21">
        <v>1949118.88</v>
      </c>
      <c r="F29" s="21">
        <v>1949118.88</v>
      </c>
      <c r="G29" s="21">
        <f t="shared" si="0"/>
        <v>3734255.92</v>
      </c>
    </row>
    <row r="30" spans="1:7" s="22" customFormat="1" ht="14.4" x14ac:dyDescent="0.3">
      <c r="A30" s="20" t="s">
        <v>33</v>
      </c>
      <c r="B30" s="21">
        <v>2317053.27</v>
      </c>
      <c r="C30" s="21">
        <v>26059.339999999851</v>
      </c>
      <c r="D30" s="21">
        <v>2343112.61</v>
      </c>
      <c r="E30" s="21">
        <v>897199.36</v>
      </c>
      <c r="F30" s="21">
        <v>897199.36</v>
      </c>
      <c r="G30" s="21">
        <f t="shared" si="0"/>
        <v>1445913.25</v>
      </c>
    </row>
    <row r="31" spans="1:7" s="22" customFormat="1" ht="14.4" x14ac:dyDescent="0.3">
      <c r="A31" s="20" t="s">
        <v>34</v>
      </c>
      <c r="B31" s="21">
        <v>456164.23</v>
      </c>
      <c r="C31" s="21">
        <v>-11930.709999999963</v>
      </c>
      <c r="D31" s="21">
        <v>444233.52</v>
      </c>
      <c r="E31" s="21">
        <v>192832.93</v>
      </c>
      <c r="F31" s="21">
        <v>192832.93</v>
      </c>
      <c r="G31" s="21">
        <f t="shared" si="0"/>
        <v>251400.59000000003</v>
      </c>
    </row>
    <row r="32" spans="1:7" s="22" customFormat="1" ht="14.4" x14ac:dyDescent="0.3">
      <c r="A32" s="20" t="s">
        <v>35</v>
      </c>
      <c r="B32" s="21">
        <v>1984162.13</v>
      </c>
      <c r="C32" s="21">
        <v>60922.600000000093</v>
      </c>
      <c r="D32" s="21">
        <v>2045084.73</v>
      </c>
      <c r="E32" s="21">
        <v>968489.14</v>
      </c>
      <c r="F32" s="21">
        <v>968489.14</v>
      </c>
      <c r="G32" s="21">
        <f t="shared" si="0"/>
        <v>1076595.5899999999</v>
      </c>
    </row>
    <row r="33" spans="1:7" s="22" customFormat="1" ht="14.4" x14ac:dyDescent="0.3">
      <c r="A33" s="20" t="s">
        <v>36</v>
      </c>
      <c r="B33" s="21">
        <v>439052.18</v>
      </c>
      <c r="C33" s="21">
        <v>-11617.52999999997</v>
      </c>
      <c r="D33" s="21">
        <v>427434.65</v>
      </c>
      <c r="E33" s="21">
        <v>142162.97</v>
      </c>
      <c r="F33" s="21">
        <v>142162.97</v>
      </c>
      <c r="G33" s="21">
        <f t="shared" si="0"/>
        <v>285271.68000000005</v>
      </c>
    </row>
    <row r="34" spans="1:7" s="22" customFormat="1" ht="14.4" x14ac:dyDescent="0.3">
      <c r="A34" s="20" t="s">
        <v>37</v>
      </c>
      <c r="B34" s="21">
        <v>1802943.45</v>
      </c>
      <c r="C34" s="21">
        <v>-51988.579999999842</v>
      </c>
      <c r="D34" s="21">
        <v>1750954.87</v>
      </c>
      <c r="E34" s="21">
        <v>777375.48</v>
      </c>
      <c r="F34" s="21">
        <v>777375.48</v>
      </c>
      <c r="G34" s="21">
        <f t="shared" si="0"/>
        <v>973579.39000000013</v>
      </c>
    </row>
    <row r="35" spans="1:7" ht="14.4" x14ac:dyDescent="0.3">
      <c r="A35" s="23" t="s">
        <v>38</v>
      </c>
      <c r="B35" s="24"/>
      <c r="C35" s="24"/>
      <c r="D35" s="24"/>
      <c r="E35" s="24"/>
      <c r="F35" s="24"/>
      <c r="G35" s="24"/>
    </row>
    <row r="36" spans="1:7" s="22" customFormat="1" ht="14.4" x14ac:dyDescent="0.3">
      <c r="A36" s="25" t="s">
        <v>39</v>
      </c>
      <c r="B36" s="26">
        <f>SUM(B37:GASTO_E_FIN_01)</f>
        <v>135439093.53999999</v>
      </c>
      <c r="C36" s="26">
        <f>SUM(C37:GASTO_E_FIN_02)</f>
        <v>5163777.8699999964</v>
      </c>
      <c r="D36" s="26">
        <f>SUM(D37:GASTO_E_FIN_03)</f>
        <v>140602871.41</v>
      </c>
      <c r="E36" s="26">
        <f>SUM(E37:GASTO_E_FIN_04)</f>
        <v>51442782</v>
      </c>
      <c r="F36" s="26">
        <f>SUM(F37:GASTO_E_FIN_05)</f>
        <v>50206937.839999996</v>
      </c>
      <c r="G36" s="26">
        <f>SUM(G37:GASTO_E_FIN_06)</f>
        <v>89160089.409999996</v>
      </c>
    </row>
    <row r="37" spans="1:7" s="22" customFormat="1" ht="14.4" x14ac:dyDescent="0.3">
      <c r="A37" s="20" t="s">
        <v>20</v>
      </c>
      <c r="B37" s="21">
        <v>0</v>
      </c>
      <c r="C37" s="21">
        <v>100000</v>
      </c>
      <c r="D37" s="21">
        <v>100000</v>
      </c>
      <c r="E37" s="21">
        <v>0</v>
      </c>
      <c r="F37" s="21">
        <v>0</v>
      </c>
      <c r="G37" s="21">
        <f>D37-E37</f>
        <v>100000</v>
      </c>
    </row>
    <row r="38" spans="1:7" s="22" customFormat="1" ht="14.4" x14ac:dyDescent="0.3">
      <c r="A38" s="20" t="s">
        <v>23</v>
      </c>
      <c r="B38" s="21">
        <v>8375538.3099999996</v>
      </c>
      <c r="C38" s="21">
        <v>-497.30999999959022</v>
      </c>
      <c r="D38" s="21">
        <v>8375041</v>
      </c>
      <c r="E38" s="21">
        <v>3398392.5</v>
      </c>
      <c r="F38" s="21">
        <v>2162548.34</v>
      </c>
      <c r="G38" s="21">
        <f t="shared" ref="G38:G45" si="1">D38-E38</f>
        <v>4976648.5</v>
      </c>
    </row>
    <row r="39" spans="1:7" s="22" customFormat="1" ht="14.4" x14ac:dyDescent="0.3">
      <c r="A39" s="20" t="s">
        <v>25</v>
      </c>
      <c r="B39" s="21">
        <v>26832164.920000002</v>
      </c>
      <c r="C39" s="21">
        <v>628330.58999999985</v>
      </c>
      <c r="D39" s="21">
        <v>27460495.510000002</v>
      </c>
      <c r="E39" s="21">
        <v>12733510.17</v>
      </c>
      <c r="F39" s="21">
        <v>12733510.17</v>
      </c>
      <c r="G39" s="21">
        <f t="shared" si="1"/>
        <v>14726985.340000002</v>
      </c>
    </row>
    <row r="40" spans="1:7" s="22" customFormat="1" ht="14.4" x14ac:dyDescent="0.3">
      <c r="A40" s="20" t="s">
        <v>26</v>
      </c>
      <c r="B40" s="21">
        <v>4896007.26</v>
      </c>
      <c r="C40" s="21">
        <v>-100223.76999999955</v>
      </c>
      <c r="D40" s="21">
        <v>4795783.49</v>
      </c>
      <c r="E40" s="21">
        <v>2046908.4</v>
      </c>
      <c r="F40" s="21">
        <v>2046908.4</v>
      </c>
      <c r="G40" s="21">
        <f t="shared" si="1"/>
        <v>2748875.0900000003</v>
      </c>
    </row>
    <row r="41" spans="1:7" s="22" customFormat="1" ht="14.4" x14ac:dyDescent="0.3">
      <c r="A41" s="20" t="s">
        <v>27</v>
      </c>
      <c r="B41" s="21">
        <v>84409037.049999997</v>
      </c>
      <c r="C41" s="21">
        <v>1525093.5199999958</v>
      </c>
      <c r="D41" s="21">
        <v>85934130.569999993</v>
      </c>
      <c r="E41" s="21">
        <v>27561566.890000001</v>
      </c>
      <c r="F41" s="21">
        <v>27561566.890000001</v>
      </c>
      <c r="G41" s="21">
        <f t="shared" si="1"/>
        <v>58372563.679999992</v>
      </c>
    </row>
    <row r="42" spans="1:7" s="22" customFormat="1" ht="14.4" x14ac:dyDescent="0.3">
      <c r="A42" s="20" t="s">
        <v>28</v>
      </c>
      <c r="B42" s="21">
        <v>0</v>
      </c>
      <c r="C42" s="21">
        <v>623070</v>
      </c>
      <c r="D42" s="21">
        <v>623070</v>
      </c>
      <c r="E42" s="21">
        <v>0</v>
      </c>
      <c r="F42" s="21">
        <v>0</v>
      </c>
      <c r="G42" s="21">
        <f t="shared" si="1"/>
        <v>623070</v>
      </c>
    </row>
    <row r="43" spans="1:7" s="22" customFormat="1" ht="14.4" x14ac:dyDescent="0.3">
      <c r="A43" s="20" t="s">
        <v>40</v>
      </c>
      <c r="B43" s="21">
        <v>10668936</v>
      </c>
      <c r="C43" s="21">
        <v>0</v>
      </c>
      <c r="D43" s="21">
        <v>10668936</v>
      </c>
      <c r="E43" s="21">
        <v>5516454</v>
      </c>
      <c r="F43" s="21">
        <v>5516454</v>
      </c>
      <c r="G43" s="21">
        <f t="shared" si="1"/>
        <v>5152482</v>
      </c>
    </row>
    <row r="44" spans="1:7" s="22" customFormat="1" ht="14.4" x14ac:dyDescent="0.3">
      <c r="A44" s="20" t="s">
        <v>32</v>
      </c>
      <c r="B44" s="21">
        <v>0</v>
      </c>
      <c r="C44" s="21">
        <v>2367850</v>
      </c>
      <c r="D44" s="21">
        <v>2367850</v>
      </c>
      <c r="E44" s="21">
        <v>121900</v>
      </c>
      <c r="F44" s="21">
        <v>121900</v>
      </c>
      <c r="G44" s="21">
        <f t="shared" si="1"/>
        <v>2245950</v>
      </c>
    </row>
    <row r="45" spans="1:7" s="22" customFormat="1" ht="14.4" x14ac:dyDescent="0.3">
      <c r="A45" s="20" t="s">
        <v>35</v>
      </c>
      <c r="B45" s="21">
        <v>257410</v>
      </c>
      <c r="C45" s="21">
        <v>20154.840000000026</v>
      </c>
      <c r="D45" s="21">
        <v>277564.84000000003</v>
      </c>
      <c r="E45" s="21">
        <v>64050.04</v>
      </c>
      <c r="F45" s="21">
        <v>64050.04</v>
      </c>
      <c r="G45" s="21">
        <f t="shared" si="1"/>
        <v>213514.80000000002</v>
      </c>
    </row>
    <row r="46" spans="1:7" s="22" customFormat="1" ht="14.4" x14ac:dyDescent="0.3">
      <c r="A46" s="20"/>
      <c r="B46" s="21"/>
      <c r="C46" s="21"/>
      <c r="D46" s="21"/>
      <c r="E46" s="21"/>
      <c r="F46" s="21"/>
      <c r="G46" s="21"/>
    </row>
    <row r="47" spans="1:7" ht="14.4" x14ac:dyDescent="0.3">
      <c r="A47" s="23" t="s">
        <v>38</v>
      </c>
      <c r="B47" s="24"/>
      <c r="C47" s="24"/>
      <c r="D47" s="24"/>
      <c r="E47" s="24"/>
      <c r="F47" s="24"/>
      <c r="G47" s="24"/>
    </row>
    <row r="48" spans="1:7" ht="14.4" x14ac:dyDescent="0.3">
      <c r="A48" s="25" t="s">
        <v>41</v>
      </c>
      <c r="B48" s="26">
        <f>GASTO_NE_T1+GASTO_E_T1</f>
        <v>291607144.24000001</v>
      </c>
      <c r="C48" s="26">
        <f>GASTO_NE_T2+GASTO_E_T2</f>
        <v>24093552.130000003</v>
      </c>
      <c r="D48" s="26">
        <f>GASTO_NE_T3+GASTO_E_T3</f>
        <v>315700696.37000012</v>
      </c>
      <c r="E48" s="26">
        <f>GASTO_NE_T4+GASTO_E_T4</f>
        <v>134140237.66</v>
      </c>
      <c r="F48" s="26">
        <f>GASTO_NE_T5+GASTO_E_T5</f>
        <v>130997669.33000001</v>
      </c>
      <c r="G48" s="26">
        <f>GASTO_NE_T6+GASTO_E_T6</f>
        <v>181560458.70999998</v>
      </c>
    </row>
    <row r="49" spans="1:7" ht="14.4" x14ac:dyDescent="0.3">
      <c r="A49" s="27"/>
      <c r="B49" s="27"/>
      <c r="C49" s="27"/>
      <c r="D49" s="27"/>
      <c r="E49" s="27"/>
      <c r="F49" s="27"/>
      <c r="G49" s="27"/>
    </row>
    <row r="50" spans="1:7" ht="14.4" hidden="1" x14ac:dyDescent="0.3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48" xr:uid="{4C328B45-899F-417E-9C14-712B9F7C89EC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25</vt:i4>
      </vt:variant>
    </vt:vector>
  </HeadingPairs>
  <TitlesOfParts>
    <vt:vector size="26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cp:lastPrinted>2022-08-16T17:00:39Z</cp:lastPrinted>
  <dcterms:created xsi:type="dcterms:W3CDTF">2022-08-16T16:59:28Z</dcterms:created>
  <dcterms:modified xsi:type="dcterms:W3CDTF">2022-08-16T17:01:38Z</dcterms:modified>
</cp:coreProperties>
</file>